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epce\Desktop\"/>
    </mc:Choice>
  </mc:AlternateContent>
  <xr:revisionPtr revIDLastSave="0" documentId="8_{5A3EBAA9-2AEB-4207-8B2A-1073345B8B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G8" i="1"/>
  <c r="G7" i="1"/>
  <c r="G6" i="1"/>
  <c r="G5" i="1"/>
  <c r="H27" i="1"/>
  <c r="H21" i="1"/>
  <c r="H15" i="1"/>
  <c r="H20" i="1" l="1"/>
  <c r="E5" i="1" l="1"/>
  <c r="H5" i="1"/>
  <c r="H34" i="1"/>
  <c r="H14" i="1"/>
  <c r="H17" i="1"/>
  <c r="H19" i="1"/>
  <c r="H23" i="1"/>
  <c r="H25" i="1"/>
  <c r="H26" i="1"/>
  <c r="H29" i="1"/>
  <c r="H13" i="1"/>
  <c r="H9" i="1"/>
  <c r="H8" i="1"/>
  <c r="H7" i="1"/>
  <c r="H6" i="1"/>
  <c r="E8" i="1"/>
  <c r="E7" i="1"/>
  <c r="E6" i="1"/>
  <c r="E9" i="1"/>
  <c r="H36" i="1" l="1"/>
  <c r="H38" i="1"/>
  <c r="H37" i="1"/>
</calcChain>
</file>

<file path=xl/sharedStrings.xml><?xml version="1.0" encoding="utf-8"?>
<sst xmlns="http://schemas.openxmlformats.org/spreadsheetml/2006/main" count="42" uniqueCount="38">
  <si>
    <t>Osmilůžkový srub</t>
  </si>
  <si>
    <t>Dvanáctilůžkový srub</t>
  </si>
  <si>
    <t>Čtyřlůžkový apartmán</t>
  </si>
  <si>
    <t>Počet ub. jednotek</t>
  </si>
  <si>
    <t>Počet dní</t>
  </si>
  <si>
    <t>Cena</t>
  </si>
  <si>
    <t>Počet sad</t>
  </si>
  <si>
    <t>Zapůjčení povlečení</t>
  </si>
  <si>
    <t>Svačina dopolední</t>
  </si>
  <si>
    <t>Svačina odpolední</t>
  </si>
  <si>
    <t>Pitný režim</t>
  </si>
  <si>
    <t>Počet lidí</t>
  </si>
  <si>
    <t>Cena celkem:</t>
  </si>
  <si>
    <t>3 a více</t>
  </si>
  <si>
    <t>Cena za noc</t>
  </si>
  <si>
    <t>(Počet lůžek)</t>
  </si>
  <si>
    <t>Celkem lůžek:</t>
  </si>
  <si>
    <t>(cena/ks)</t>
  </si>
  <si>
    <t>Snídaně (do 10 let)</t>
  </si>
  <si>
    <t>Snídaně (nad 10 let)</t>
  </si>
  <si>
    <t>Obědy (do 10 let)</t>
  </si>
  <si>
    <t>Obědy (nad 10 let)</t>
  </si>
  <si>
    <t>Večeře (do 10 let)</t>
  </si>
  <si>
    <t>Večeře (nad 10 let)</t>
  </si>
  <si>
    <t>Celkem za stravování:</t>
  </si>
  <si>
    <t>Z hyg. důvodů neakceptujeme spacáky! Lůžkoviny lze mít vlastní, případně Vám je rádi za poplatek zapůjčíme na recepci. Děkujeme za pochopení.</t>
  </si>
  <si>
    <t>Obědy (Speciál)</t>
  </si>
  <si>
    <t>Snídaně (Speciál)</t>
  </si>
  <si>
    <t>Večeře (Speciál)</t>
  </si>
  <si>
    <t>Příkladem:</t>
  </si>
  <si>
    <t>• vegetariánská / veganská strava</t>
  </si>
  <si>
    <t>• bezmléčná / bezlepková strava</t>
  </si>
  <si>
    <t>• individuální alergie na potraviny</t>
  </si>
  <si>
    <t>Pro využití pitného režimu (mimo snídaní, obědů a večeří) je nutné mít vlastní hrničky / lahve!</t>
  </si>
  <si>
    <t>Čtyřlůžková chata</t>
  </si>
  <si>
    <t>Dvoulůžkový apartmán</t>
  </si>
  <si>
    <t>Ceník školy (vyplňuj pouze bílá políčka)</t>
  </si>
  <si>
    <t>Speciální stravou jsou myšlena veškerá stravovací omezenení.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</si>
</sst>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6" borderId="4" xfId="0" applyFont="1" applyFill="1" applyBorder="1" applyAlignment="1" applyProtection="1">
      <alignment horizontal="center" vertical="center"/>
      <protection hidden="1"/>
    </xf>
    <xf numFmtId="0" fontId="1" fillId="6" borderId="1" xfId="0" applyFont="1" applyFill="1" applyBorder="1" applyAlignment="1" applyProtection="1">
      <alignment horizontal="center" vertical="center"/>
      <protection hidden="1"/>
    </xf>
    <xf numFmtId="0" fontId="1" fillId="6" borderId="7" xfId="0" applyFont="1" applyFill="1" applyBorder="1" applyAlignment="1" applyProtection="1">
      <alignment horizontal="center" vertical="center"/>
      <protection hidden="1"/>
    </xf>
    <xf numFmtId="0" fontId="0" fillId="6" borderId="4" xfId="0" applyFill="1" applyBorder="1" applyAlignment="1" applyProtection="1">
      <alignment horizontal="center" vertical="center"/>
      <protection hidden="1"/>
    </xf>
    <xf numFmtId="0" fontId="1" fillId="3" borderId="5" xfId="0" applyFont="1" applyFill="1" applyBorder="1" applyAlignment="1" applyProtection="1">
      <alignment horizontal="center" vertical="center"/>
      <protection hidden="1"/>
    </xf>
    <xf numFmtId="0" fontId="0" fillId="6" borderId="1" xfId="0" applyFill="1" applyBorder="1" applyAlignment="1" applyProtection="1">
      <alignment horizontal="center" vertical="center"/>
      <protection hidden="1"/>
    </xf>
    <xf numFmtId="0" fontId="1" fillId="3" borderId="10" xfId="0" applyFont="1" applyFill="1" applyBorder="1" applyAlignment="1" applyProtection="1">
      <alignment horizontal="center" vertical="center"/>
      <protection hidden="1"/>
    </xf>
    <xf numFmtId="0" fontId="0" fillId="6" borderId="7" xfId="0" applyFill="1" applyBorder="1" applyAlignment="1" applyProtection="1">
      <alignment horizontal="center" vertical="center"/>
      <protection hidden="1"/>
    </xf>
    <xf numFmtId="0" fontId="1" fillId="3" borderId="8" xfId="0" applyFont="1" applyFill="1" applyBorder="1" applyAlignment="1" applyProtection="1">
      <alignment horizontal="center" vertical="center"/>
      <protection hidden="1"/>
    </xf>
    <xf numFmtId="0" fontId="0" fillId="3" borderId="5" xfId="0" applyFill="1" applyBorder="1" applyAlignment="1" applyProtection="1">
      <alignment horizontal="center" vertical="center"/>
      <protection hidden="1"/>
    </xf>
    <xf numFmtId="0" fontId="1" fillId="4" borderId="8" xfId="0" applyFont="1" applyFill="1" applyBorder="1" applyAlignment="1" applyProtection="1">
      <alignment horizontal="center" vertical="center"/>
      <protection hidden="1"/>
    </xf>
    <xf numFmtId="0" fontId="1" fillId="3" borderId="16" xfId="0" applyFont="1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 wrapText="1"/>
      <protection hidden="1"/>
    </xf>
    <xf numFmtId="0" fontId="1" fillId="3" borderId="14" xfId="0" applyFont="1" applyFill="1" applyBorder="1" applyAlignment="1" applyProtection="1">
      <alignment horizontal="center" vertical="center"/>
      <protection hidden="1"/>
    </xf>
    <xf numFmtId="0" fontId="0" fillId="7" borderId="17" xfId="0" applyFill="1" applyBorder="1" applyAlignment="1" applyProtection="1">
      <alignment horizontal="center" vertical="center"/>
      <protection locked="0"/>
    </xf>
    <xf numFmtId="0" fontId="0" fillId="7" borderId="18" xfId="0" applyFill="1" applyBorder="1" applyAlignment="1" applyProtection="1">
      <alignment horizontal="center" vertical="center"/>
      <protection locked="0"/>
    </xf>
    <xf numFmtId="0" fontId="0" fillId="7" borderId="16" xfId="0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hidden="1"/>
    </xf>
    <xf numFmtId="0" fontId="0" fillId="7" borderId="0" xfId="0" applyFill="1" applyAlignment="1" applyProtection="1">
      <alignment horizontal="center" vertical="center"/>
      <protection hidden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0" fillId="7" borderId="22" xfId="0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7" borderId="2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Alignment="1" applyProtection="1">
      <alignment horizontal="center" vertical="center"/>
      <protection hidden="1"/>
    </xf>
    <xf numFmtId="0" fontId="1" fillId="5" borderId="11" xfId="0" applyFont="1" applyFill="1" applyBorder="1" applyAlignment="1" applyProtection="1">
      <alignment horizontal="center" vertical="center" wrapText="1"/>
      <protection hidden="1"/>
    </xf>
    <xf numFmtId="0" fontId="1" fillId="5" borderId="12" xfId="0" applyFont="1" applyFill="1" applyBorder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1" fillId="5" borderId="3" xfId="0" applyFont="1" applyFill="1" applyBorder="1" applyAlignment="1" applyProtection="1">
      <alignment horizontal="center" vertical="center"/>
      <protection hidden="1"/>
    </xf>
    <xf numFmtId="0" fontId="1" fillId="5" borderId="5" xfId="0" applyFont="1" applyFill="1" applyBorder="1" applyAlignment="1" applyProtection="1">
      <alignment horizontal="center" vertical="center"/>
      <protection hidden="1"/>
    </xf>
    <xf numFmtId="0" fontId="1" fillId="5" borderId="13" xfId="0" applyFont="1" applyFill="1" applyBorder="1" applyAlignment="1" applyProtection="1">
      <alignment horizontal="center" vertical="center"/>
      <protection hidden="1"/>
    </xf>
    <xf numFmtId="0" fontId="1" fillId="5" borderId="14" xfId="0" applyFont="1" applyFill="1" applyBorder="1" applyAlignment="1" applyProtection="1">
      <alignment horizontal="center" vertical="center"/>
      <protection hidden="1"/>
    </xf>
    <xf numFmtId="0" fontId="1" fillId="5" borderId="9" xfId="0" applyFont="1" applyFill="1" applyBorder="1" applyAlignment="1" applyProtection="1">
      <alignment horizontal="center" vertical="center"/>
      <protection hidden="1"/>
    </xf>
    <xf numFmtId="0" fontId="1" fillId="5" borderId="10" xfId="0" applyFont="1" applyFill="1" applyBorder="1" applyAlignment="1" applyProtection="1">
      <alignment horizontal="center" vertical="center"/>
      <protection hidden="1"/>
    </xf>
    <xf numFmtId="0" fontId="1" fillId="5" borderId="6" xfId="0" applyFont="1" applyFill="1" applyBorder="1" applyAlignment="1" applyProtection="1">
      <alignment horizontal="center" vertical="center"/>
      <protection hidden="1"/>
    </xf>
    <xf numFmtId="0" fontId="1" fillId="5" borderId="8" xfId="0" applyFont="1" applyFill="1" applyBorder="1" applyAlignment="1" applyProtection="1">
      <alignment horizontal="center" vertical="center"/>
      <protection hidden="1"/>
    </xf>
    <xf numFmtId="0" fontId="1" fillId="5" borderId="7" xfId="0" applyFont="1" applyFill="1" applyBorder="1" applyAlignment="1" applyProtection="1">
      <alignment horizontal="center" vertical="center"/>
      <protection hidden="1"/>
    </xf>
    <xf numFmtId="0" fontId="1" fillId="5" borderId="11" xfId="0" applyFont="1" applyFill="1" applyBorder="1" applyAlignment="1" applyProtection="1">
      <alignment horizontal="center" vertical="center"/>
      <protection hidden="1"/>
    </xf>
    <xf numFmtId="0" fontId="1" fillId="5" borderId="20" xfId="0" applyFont="1" applyFill="1" applyBorder="1" applyAlignment="1" applyProtection="1">
      <alignment horizontal="center" vertical="center"/>
      <protection hidden="1"/>
    </xf>
    <xf numFmtId="0" fontId="1" fillId="5" borderId="4" xfId="0" applyFont="1" applyFill="1" applyBorder="1" applyAlignment="1" applyProtection="1">
      <alignment horizontal="center" vertical="center"/>
      <protection hidden="1"/>
    </xf>
    <xf numFmtId="0" fontId="5" fillId="2" borderId="19" xfId="0" applyFont="1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1" fillId="5" borderId="4" xfId="0" applyFont="1" applyFill="1" applyBorder="1" applyAlignment="1" applyProtection="1">
      <alignment horizontal="center" vertical="center" wrapText="1"/>
      <protection hidden="1"/>
    </xf>
    <xf numFmtId="0" fontId="1" fillId="5" borderId="7" xfId="0" applyFont="1" applyFill="1" applyBorder="1" applyAlignment="1" applyProtection="1">
      <alignment horizontal="center" vertical="center" wrapText="1"/>
      <protection hidden="1"/>
    </xf>
    <xf numFmtId="0" fontId="4" fillId="5" borderId="4" xfId="0" applyFont="1" applyFill="1" applyBorder="1" applyAlignment="1" applyProtection="1">
      <alignment horizontal="center" vertical="center" wrapText="1"/>
      <protection hidden="1"/>
    </xf>
    <xf numFmtId="0" fontId="1" fillId="5" borderId="1" xfId="0" applyFont="1" applyFill="1" applyBorder="1" applyAlignment="1" applyProtection="1">
      <alignment horizontal="center" vertical="center"/>
      <protection hidden="1"/>
    </xf>
    <xf numFmtId="0" fontId="1" fillId="5" borderId="12" xfId="0" applyFont="1" applyFill="1" applyBorder="1" applyAlignment="1" applyProtection="1">
      <alignment horizontal="center" vertical="center"/>
      <protection hidden="1"/>
    </xf>
    <xf numFmtId="0" fontId="1" fillId="5" borderId="21" xfId="0" applyFont="1" applyFill="1" applyBorder="1" applyAlignment="1" applyProtection="1">
      <alignment horizontal="center" vertical="center"/>
      <protection hidden="1"/>
    </xf>
    <xf numFmtId="0" fontId="1" fillId="5" borderId="3" xfId="0" applyFont="1" applyFill="1" applyBorder="1" applyAlignment="1" applyProtection="1">
      <alignment horizontal="center" vertical="center" wrapText="1"/>
      <protection hidden="1"/>
    </xf>
    <xf numFmtId="0" fontId="1" fillId="5" borderId="6" xfId="0" applyFont="1" applyFill="1" applyBorder="1" applyAlignment="1" applyProtection="1">
      <alignment horizontal="center" vertical="center" wrapText="1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3"/>
  <sheetViews>
    <sheetView tabSelected="1" zoomScale="90" zoomScaleNormal="90" workbookViewId="0">
      <selection activeCell="D28" sqref="D28"/>
    </sheetView>
  </sheetViews>
  <sheetFormatPr defaultColWidth="9.140625" defaultRowHeight="15" x14ac:dyDescent="0.25"/>
  <cols>
    <col min="1" max="1" width="4.28515625" style="11" customWidth="1"/>
    <col min="2" max="4" width="10.7109375" style="11" customWidth="1"/>
    <col min="5" max="5" width="9.140625" style="11" customWidth="1"/>
    <col min="6" max="8" width="10.7109375" style="11" customWidth="1"/>
    <col min="9" max="9" width="5.42578125" style="11" customWidth="1"/>
    <col min="10" max="11" width="10.7109375" style="11" customWidth="1"/>
    <col min="12" max="12" width="13.5703125" style="11" customWidth="1"/>
    <col min="13" max="16384" width="9.140625" style="11"/>
  </cols>
  <sheetData>
    <row r="1" spans="1:30" s="1" customFormat="1" ht="20.100000000000001" customHeight="1" x14ac:dyDescent="0.25">
      <c r="A1" s="60" t="s">
        <v>36</v>
      </c>
      <c r="B1" s="60"/>
      <c r="C1" s="60"/>
      <c r="D1" s="60"/>
      <c r="E1" s="60"/>
      <c r="F1" s="60"/>
      <c r="G1" s="60"/>
      <c r="H1" s="60"/>
      <c r="I1" s="60"/>
      <c r="J1" s="34"/>
      <c r="K1" s="34"/>
      <c r="L1" s="34"/>
      <c r="M1" s="12"/>
      <c r="N1" s="12"/>
      <c r="O1" s="13"/>
      <c r="P1" s="13">
        <v>1</v>
      </c>
      <c r="Q1" s="13">
        <v>1</v>
      </c>
      <c r="R1" s="13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</row>
    <row r="2" spans="1:30" s="1" customFormat="1" ht="20.100000000000001" customHeight="1" thickBot="1" x14ac:dyDescent="0.3">
      <c r="A2" s="60"/>
      <c r="B2" s="60"/>
      <c r="C2" s="60"/>
      <c r="D2" s="60"/>
      <c r="E2" s="60"/>
      <c r="F2" s="60"/>
      <c r="G2" s="60"/>
      <c r="H2" s="60"/>
      <c r="I2" s="60"/>
      <c r="J2" s="34"/>
      <c r="K2" s="34"/>
      <c r="L2" s="34"/>
      <c r="M2" s="12"/>
      <c r="N2" s="12"/>
      <c r="O2" s="13"/>
      <c r="P2" s="13">
        <v>2</v>
      </c>
      <c r="Q2" s="13">
        <v>2</v>
      </c>
      <c r="R2" s="13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</row>
    <row r="3" spans="1:30" s="1" customFormat="1" ht="20.100000000000001" customHeight="1" x14ac:dyDescent="0.25">
      <c r="A3" s="26"/>
      <c r="B3" s="26"/>
      <c r="C3" s="26"/>
      <c r="D3" s="67" t="s">
        <v>3</v>
      </c>
      <c r="E3" s="63" t="s">
        <v>15</v>
      </c>
      <c r="F3" s="57" t="s">
        <v>4</v>
      </c>
      <c r="G3" s="61" t="s">
        <v>14</v>
      </c>
      <c r="H3" s="47" t="s">
        <v>5</v>
      </c>
      <c r="I3" s="26"/>
      <c r="J3" s="34"/>
      <c r="K3" s="34"/>
      <c r="L3" s="34"/>
      <c r="M3" s="12"/>
      <c r="N3" s="12"/>
      <c r="O3" s="13"/>
      <c r="P3" s="13">
        <v>3</v>
      </c>
      <c r="Q3" s="13" t="s">
        <v>13</v>
      </c>
      <c r="R3" s="13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</row>
    <row r="4" spans="1:30" s="1" customFormat="1" ht="20.100000000000001" customHeight="1" thickBot="1" x14ac:dyDescent="0.3">
      <c r="A4" s="26"/>
      <c r="B4" s="26"/>
      <c r="C4" s="26"/>
      <c r="D4" s="68"/>
      <c r="E4" s="62"/>
      <c r="F4" s="54"/>
      <c r="G4" s="62"/>
      <c r="H4" s="53"/>
      <c r="I4" s="26"/>
      <c r="J4" s="34"/>
      <c r="K4" s="34"/>
      <c r="L4" s="34"/>
      <c r="M4" s="12"/>
      <c r="N4" s="12"/>
      <c r="O4" s="13"/>
      <c r="P4" s="13">
        <v>4</v>
      </c>
      <c r="Q4" s="13"/>
      <c r="R4" s="13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</row>
    <row r="5" spans="1:30" s="1" customFormat="1" ht="20.100000000000001" customHeight="1" x14ac:dyDescent="0.25">
      <c r="A5" s="26"/>
      <c r="B5" s="46" t="s">
        <v>34</v>
      </c>
      <c r="C5" s="47"/>
      <c r="D5" s="2">
        <v>1</v>
      </c>
      <c r="E5" s="14">
        <f>D5*4</f>
        <v>4</v>
      </c>
      <c r="F5" s="3">
        <v>3</v>
      </c>
      <c r="G5" s="17">
        <f>IF(F5=1,900)+IF(F5=2,850)+IF(F5&gt;2,800)</f>
        <v>800</v>
      </c>
      <c r="H5" s="18">
        <f>D5*F5*G5</f>
        <v>2400</v>
      </c>
      <c r="I5" s="26"/>
      <c r="J5" s="34"/>
      <c r="K5" s="34"/>
      <c r="L5" s="34"/>
      <c r="M5" s="12"/>
      <c r="N5" s="12"/>
      <c r="O5" s="13"/>
      <c r="P5" s="13">
        <v>5</v>
      </c>
      <c r="Q5" s="13"/>
      <c r="R5" s="13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spans="1:30" s="1" customFormat="1" ht="20.100000000000001" customHeight="1" x14ac:dyDescent="0.25">
      <c r="A6" s="26"/>
      <c r="B6" s="50" t="s">
        <v>0</v>
      </c>
      <c r="C6" s="51"/>
      <c r="D6" s="4">
        <v>1</v>
      </c>
      <c r="E6" s="15">
        <f>D6*8</f>
        <v>8</v>
      </c>
      <c r="F6" s="5">
        <v>3</v>
      </c>
      <c r="G6" s="19">
        <f>IF(F6=1,2400)+IF(F6=2,2200)+IF(F6&gt;2,2000)</f>
        <v>2000</v>
      </c>
      <c r="H6" s="20">
        <f t="shared" ref="H6:H9" si="0">D6*F6*G6</f>
        <v>6000</v>
      </c>
      <c r="I6" s="26"/>
      <c r="J6" s="34"/>
      <c r="K6" s="34"/>
      <c r="L6" s="34"/>
      <c r="M6" s="12"/>
      <c r="N6" s="12"/>
      <c r="O6" s="13"/>
      <c r="P6" s="13">
        <v>6</v>
      </c>
      <c r="Q6" s="13"/>
      <c r="R6" s="13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s="1" customFormat="1" ht="20.100000000000001" customHeight="1" x14ac:dyDescent="0.25">
      <c r="A7" s="26"/>
      <c r="B7" s="50" t="s">
        <v>1</v>
      </c>
      <c r="C7" s="51"/>
      <c r="D7" s="4">
        <v>1</v>
      </c>
      <c r="E7" s="15">
        <f>D7*12</f>
        <v>12</v>
      </c>
      <c r="F7" s="5">
        <v>3</v>
      </c>
      <c r="G7" s="19">
        <f>IF(F7=1,3600)+IF(F7=2,3300)+IF(F7&gt;2,3000)</f>
        <v>3000</v>
      </c>
      <c r="H7" s="20">
        <f t="shared" si="0"/>
        <v>9000</v>
      </c>
      <c r="I7" s="26"/>
      <c r="J7" s="34"/>
      <c r="K7" s="34"/>
      <c r="L7" s="34"/>
      <c r="M7" s="12"/>
      <c r="N7" s="12"/>
      <c r="O7" s="13"/>
      <c r="P7" s="13">
        <v>7</v>
      </c>
      <c r="Q7" s="13"/>
      <c r="R7" s="13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</row>
    <row r="8" spans="1:30" s="1" customFormat="1" ht="20.100000000000001" customHeight="1" x14ac:dyDescent="0.25">
      <c r="A8" s="26"/>
      <c r="B8" s="50" t="s">
        <v>35</v>
      </c>
      <c r="C8" s="51"/>
      <c r="D8" s="4">
        <v>1</v>
      </c>
      <c r="E8" s="15">
        <f>D8*2</f>
        <v>2</v>
      </c>
      <c r="F8" s="5">
        <v>3</v>
      </c>
      <c r="G8" s="19">
        <f>IF(F8=1,650)+IF(F8=2,600)+IF(F8&gt;2,550)</f>
        <v>550</v>
      </c>
      <c r="H8" s="20">
        <f t="shared" si="0"/>
        <v>1650</v>
      </c>
      <c r="I8" s="26"/>
      <c r="J8" s="34"/>
      <c r="K8" s="34"/>
      <c r="L8" s="34"/>
      <c r="M8" s="12"/>
      <c r="N8" s="12"/>
      <c r="O8" s="13"/>
      <c r="P8" s="13">
        <v>8</v>
      </c>
      <c r="Q8" s="13"/>
      <c r="R8" s="13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</row>
    <row r="9" spans="1:30" s="1" customFormat="1" ht="20.100000000000001" customHeight="1" thickBot="1" x14ac:dyDescent="0.3">
      <c r="A9" s="26"/>
      <c r="B9" s="52" t="s">
        <v>2</v>
      </c>
      <c r="C9" s="53"/>
      <c r="D9" s="6">
        <v>1</v>
      </c>
      <c r="E9" s="16">
        <f t="shared" ref="E9" si="1">D9*4</f>
        <v>4</v>
      </c>
      <c r="F9" s="7">
        <v>3</v>
      </c>
      <c r="G9" s="21">
        <f>IF(F9=1,1300)+IF(F9=2,1200)+IF(F9&gt;2,1100)</f>
        <v>1100</v>
      </c>
      <c r="H9" s="22">
        <f t="shared" si="0"/>
        <v>3300</v>
      </c>
      <c r="I9" s="26"/>
      <c r="J9" s="34"/>
      <c r="K9" s="34"/>
      <c r="L9" s="34"/>
      <c r="M9" s="12"/>
      <c r="N9" s="12"/>
      <c r="O9" s="13"/>
      <c r="P9" s="13">
        <v>9</v>
      </c>
      <c r="Q9" s="13"/>
      <c r="R9" s="13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</row>
    <row r="10" spans="1:30" s="1" customFormat="1" ht="20.100000000000001" customHeight="1" thickBot="1" x14ac:dyDescent="0.3">
      <c r="A10" s="26"/>
      <c r="B10" s="45"/>
      <c r="C10" s="45"/>
      <c r="D10" s="26"/>
      <c r="E10" s="26"/>
      <c r="F10" s="26"/>
      <c r="G10" s="26"/>
      <c r="H10" s="26"/>
      <c r="I10" s="26"/>
      <c r="J10" s="34"/>
      <c r="K10" s="34"/>
      <c r="L10" s="34"/>
      <c r="M10" s="12"/>
      <c r="N10" s="12"/>
      <c r="O10" s="13"/>
      <c r="P10" s="13">
        <v>10</v>
      </c>
      <c r="Q10" s="13"/>
      <c r="R10" s="13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</row>
    <row r="11" spans="1:30" s="1" customFormat="1" ht="20.100000000000001" customHeight="1" x14ac:dyDescent="0.25">
      <c r="A11" s="26"/>
      <c r="B11" s="45"/>
      <c r="C11" s="45"/>
      <c r="D11" s="55" t="s">
        <v>17</v>
      </c>
      <c r="E11" s="26"/>
      <c r="F11" s="55" t="s">
        <v>11</v>
      </c>
      <c r="G11" s="55" t="s">
        <v>4</v>
      </c>
      <c r="H11" s="47" t="s">
        <v>5</v>
      </c>
      <c r="I11" s="26"/>
      <c r="J11" s="34"/>
      <c r="K11" s="34"/>
      <c r="L11" s="34"/>
      <c r="M11" s="12"/>
      <c r="N11" s="12"/>
      <c r="O11" s="13"/>
      <c r="P11" s="13">
        <v>11</v>
      </c>
      <c r="Q11" s="13"/>
      <c r="R11" s="13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</row>
    <row r="12" spans="1:30" s="1" customFormat="1" ht="20.100000000000001" customHeight="1" thickBot="1" x14ac:dyDescent="0.3">
      <c r="A12" s="26"/>
      <c r="B12" s="32"/>
      <c r="C12" s="32"/>
      <c r="D12" s="56"/>
      <c r="E12" s="26"/>
      <c r="F12" s="56"/>
      <c r="G12" s="56"/>
      <c r="H12" s="66"/>
      <c r="I12" s="26"/>
      <c r="J12" s="34"/>
      <c r="K12" s="34"/>
      <c r="L12" s="34"/>
      <c r="M12" s="12"/>
      <c r="N12" s="12"/>
      <c r="O12" s="13"/>
      <c r="P12" s="13">
        <v>12</v>
      </c>
      <c r="Q12" s="13"/>
      <c r="R12" s="13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</row>
    <row r="13" spans="1:30" s="1" customFormat="1" ht="20.100000000000001" customHeight="1" x14ac:dyDescent="0.25">
      <c r="A13" s="26"/>
      <c r="B13" s="46" t="s">
        <v>18</v>
      </c>
      <c r="C13" s="47"/>
      <c r="D13" s="29">
        <v>90</v>
      </c>
      <c r="E13" s="26"/>
      <c r="F13" s="2"/>
      <c r="G13" s="3"/>
      <c r="H13" s="18">
        <f>D13*F13*G13</f>
        <v>0</v>
      </c>
      <c r="I13" s="26"/>
      <c r="J13" s="40" t="s">
        <v>37</v>
      </c>
      <c r="K13" s="40"/>
      <c r="L13" s="40"/>
      <c r="M13" s="12"/>
      <c r="N13" s="12"/>
      <c r="O13" s="13"/>
      <c r="P13" s="13">
        <v>13</v>
      </c>
      <c r="Q13" s="13"/>
      <c r="R13" s="13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</row>
    <row r="14" spans="1:30" s="1" customFormat="1" ht="20.100000000000001" customHeight="1" x14ac:dyDescent="0.25">
      <c r="A14" s="26"/>
      <c r="B14" s="50" t="s">
        <v>19</v>
      </c>
      <c r="C14" s="51"/>
      <c r="D14" s="37">
        <v>105</v>
      </c>
      <c r="E14" s="26"/>
      <c r="F14" s="4"/>
      <c r="G14" s="5"/>
      <c r="H14" s="20">
        <f t="shared" ref="H14:H29" si="2">D14*F14*G14</f>
        <v>0</v>
      </c>
      <c r="I14" s="26"/>
      <c r="J14" s="40"/>
      <c r="K14" s="40"/>
      <c r="L14" s="40"/>
      <c r="M14" s="12"/>
      <c r="N14" s="12"/>
      <c r="O14" s="13"/>
      <c r="P14" s="13">
        <v>14</v>
      </c>
      <c r="Q14" s="13"/>
      <c r="R14" s="13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</row>
    <row r="15" spans="1:30" s="1" customFormat="1" ht="20.100000000000001" customHeight="1" thickBot="1" x14ac:dyDescent="0.3">
      <c r="A15" s="26"/>
      <c r="B15" s="52" t="s">
        <v>27</v>
      </c>
      <c r="C15" s="53"/>
      <c r="D15" s="30">
        <v>120</v>
      </c>
      <c r="E15" s="26"/>
      <c r="F15" s="6"/>
      <c r="G15" s="7"/>
      <c r="H15" s="22">
        <f t="shared" si="2"/>
        <v>0</v>
      </c>
      <c r="I15" s="26"/>
      <c r="J15" s="40"/>
      <c r="K15" s="40"/>
      <c r="L15" s="40"/>
      <c r="M15" s="12"/>
      <c r="N15" s="12"/>
      <c r="O15" s="13"/>
      <c r="P15" s="13">
        <v>15</v>
      </c>
      <c r="Q15" s="13"/>
      <c r="R15" s="13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s="1" customFormat="1" ht="6.95" customHeight="1" thickBot="1" x14ac:dyDescent="0.3">
      <c r="A16" s="26"/>
      <c r="B16" s="45"/>
      <c r="C16" s="45"/>
      <c r="D16" s="26"/>
      <c r="E16" s="26"/>
      <c r="F16" s="26"/>
      <c r="G16" s="26"/>
      <c r="H16" s="26"/>
      <c r="I16" s="26"/>
      <c r="J16" s="36"/>
      <c r="K16" s="36"/>
      <c r="L16" s="36"/>
      <c r="M16" s="12"/>
      <c r="N16" s="12"/>
      <c r="O16" s="13"/>
      <c r="P16" s="13">
        <v>16</v>
      </c>
      <c r="Q16" s="13"/>
      <c r="R16" s="13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s="1" customFormat="1" ht="20.100000000000001" customHeight="1" thickBot="1" x14ac:dyDescent="0.3">
      <c r="A17" s="26"/>
      <c r="B17" s="48" t="s">
        <v>8</v>
      </c>
      <c r="C17" s="49"/>
      <c r="D17" s="31">
        <v>35</v>
      </c>
      <c r="E17" s="26"/>
      <c r="F17" s="8"/>
      <c r="G17" s="9"/>
      <c r="H17" s="28">
        <f t="shared" si="2"/>
        <v>0</v>
      </c>
      <c r="I17" s="26"/>
      <c r="J17" s="40" t="s">
        <v>29</v>
      </c>
      <c r="K17" s="40"/>
      <c r="L17" s="40"/>
      <c r="M17" s="12"/>
      <c r="N17" s="12"/>
      <c r="O17" s="13"/>
      <c r="P17" s="13">
        <v>17</v>
      </c>
      <c r="Q17" s="13"/>
      <c r="R17" s="13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s="1" customFormat="1" ht="6.95" customHeight="1" thickBot="1" x14ac:dyDescent="0.3">
      <c r="A18" s="26"/>
      <c r="B18" s="45"/>
      <c r="C18" s="45"/>
      <c r="D18" s="26"/>
      <c r="E18" s="26"/>
      <c r="F18" s="26"/>
      <c r="G18" s="26"/>
      <c r="H18" s="26"/>
      <c r="I18" s="26"/>
      <c r="J18" s="36"/>
      <c r="K18" s="36"/>
      <c r="L18" s="36"/>
      <c r="M18" s="12"/>
      <c r="N18" s="12"/>
      <c r="O18" s="13"/>
      <c r="P18" s="13">
        <v>18</v>
      </c>
      <c r="Q18" s="13"/>
      <c r="R18" s="13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s="1" customFormat="1" ht="20.100000000000001" customHeight="1" x14ac:dyDescent="0.25">
      <c r="A19" s="26"/>
      <c r="B19" s="46" t="s">
        <v>20</v>
      </c>
      <c r="C19" s="47"/>
      <c r="D19" s="29">
        <v>105</v>
      </c>
      <c r="E19" s="26"/>
      <c r="F19" s="2"/>
      <c r="G19" s="3"/>
      <c r="H19" s="18">
        <f t="shared" si="2"/>
        <v>0</v>
      </c>
      <c r="I19" s="26"/>
      <c r="J19" s="41" t="s">
        <v>30</v>
      </c>
      <c r="K19" s="41"/>
      <c r="L19" s="41"/>
      <c r="M19" s="12"/>
      <c r="N19" s="12"/>
      <c r="O19" s="13"/>
      <c r="P19" s="13">
        <v>19</v>
      </c>
      <c r="Q19" s="13"/>
      <c r="R19" s="13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s="1" customFormat="1" ht="20.100000000000001" customHeight="1" x14ac:dyDescent="0.25">
      <c r="A20" s="26"/>
      <c r="B20" s="50" t="s">
        <v>21</v>
      </c>
      <c r="C20" s="51"/>
      <c r="D20" s="37">
        <v>120</v>
      </c>
      <c r="E20" s="26"/>
      <c r="F20" s="4"/>
      <c r="G20" s="5"/>
      <c r="H20" s="20">
        <f>D20*F20*G20</f>
        <v>0</v>
      </c>
      <c r="I20" s="26"/>
      <c r="J20" s="41" t="s">
        <v>31</v>
      </c>
      <c r="K20" s="41"/>
      <c r="L20" s="41"/>
      <c r="M20" s="12"/>
      <c r="N20" s="12"/>
      <c r="O20" s="13"/>
      <c r="P20" s="13">
        <v>20</v>
      </c>
      <c r="Q20" s="13"/>
      <c r="R20" s="13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s="1" customFormat="1" ht="20.100000000000001" customHeight="1" thickBot="1" x14ac:dyDescent="0.3">
      <c r="A21" s="26"/>
      <c r="B21" s="52" t="s">
        <v>26</v>
      </c>
      <c r="C21" s="53"/>
      <c r="D21" s="30">
        <v>135</v>
      </c>
      <c r="E21" s="26"/>
      <c r="F21" s="6"/>
      <c r="G21" s="7"/>
      <c r="H21" s="22">
        <f>D21*F21*G21</f>
        <v>0</v>
      </c>
      <c r="I21" s="26"/>
      <c r="J21" s="41" t="s">
        <v>32</v>
      </c>
      <c r="K21" s="41"/>
      <c r="L21" s="41"/>
      <c r="M21" s="12"/>
      <c r="N21" s="12"/>
      <c r="O21" s="13"/>
      <c r="P21" s="13">
        <v>21</v>
      </c>
      <c r="Q21" s="13"/>
      <c r="R21" s="13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s="1" customFormat="1" ht="6.95" customHeight="1" thickBot="1" x14ac:dyDescent="0.3">
      <c r="A22" s="26"/>
      <c r="B22" s="45"/>
      <c r="C22" s="45"/>
      <c r="D22" s="26"/>
      <c r="E22" s="27"/>
      <c r="F22" s="26"/>
      <c r="G22" s="26"/>
      <c r="H22" s="26"/>
      <c r="I22" s="26"/>
      <c r="J22" s="35"/>
      <c r="K22" s="35"/>
      <c r="L22" s="35"/>
      <c r="M22" s="12"/>
      <c r="N22" s="12"/>
      <c r="O22" s="13"/>
      <c r="P22" s="13">
        <v>22</v>
      </c>
      <c r="Q22" s="13"/>
      <c r="R22" s="13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s="1" customFormat="1" ht="20.100000000000001" customHeight="1" thickBot="1" x14ac:dyDescent="0.3">
      <c r="A23" s="26"/>
      <c r="B23" s="48" t="s">
        <v>9</v>
      </c>
      <c r="C23" s="49"/>
      <c r="D23" s="31">
        <v>35</v>
      </c>
      <c r="E23" s="27"/>
      <c r="F23" s="8"/>
      <c r="G23" s="9"/>
      <c r="H23" s="28">
        <f t="shared" si="2"/>
        <v>0</v>
      </c>
      <c r="I23" s="26"/>
      <c r="J23" s="35"/>
      <c r="K23" s="35"/>
      <c r="L23" s="35"/>
      <c r="M23" s="12"/>
      <c r="N23" s="12"/>
      <c r="O23" s="13"/>
      <c r="P23" s="38"/>
      <c r="Q23" s="13"/>
      <c r="R23" s="13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s="1" customFormat="1" ht="6.95" customHeight="1" thickBot="1" x14ac:dyDescent="0.3">
      <c r="A24" s="26"/>
      <c r="B24" s="42"/>
      <c r="C24" s="42"/>
      <c r="D24" s="26"/>
      <c r="E24" s="26"/>
      <c r="F24" s="26"/>
      <c r="G24" s="26"/>
      <c r="H24" s="26"/>
      <c r="I24" s="26"/>
      <c r="J24" s="35"/>
      <c r="K24" s="35"/>
      <c r="L24" s="35"/>
      <c r="M24" s="12"/>
      <c r="N24" s="12"/>
      <c r="O24" s="13"/>
      <c r="P24" s="38"/>
      <c r="Q24" s="13"/>
      <c r="R24" s="13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s="1" customFormat="1" ht="20.100000000000001" customHeight="1" x14ac:dyDescent="0.25">
      <c r="A25" s="26"/>
      <c r="B25" s="46" t="s">
        <v>22</v>
      </c>
      <c r="C25" s="47"/>
      <c r="D25" s="29">
        <v>95</v>
      </c>
      <c r="E25" s="26"/>
      <c r="F25" s="2"/>
      <c r="G25" s="3"/>
      <c r="H25" s="18">
        <f t="shared" si="2"/>
        <v>0</v>
      </c>
      <c r="I25" s="26"/>
      <c r="J25" s="40" t="s">
        <v>33</v>
      </c>
      <c r="K25" s="40"/>
      <c r="L25" s="40"/>
      <c r="M25" s="12"/>
      <c r="N25" s="12"/>
      <c r="O25" s="13"/>
      <c r="P25" s="13"/>
      <c r="Q25" s="13"/>
      <c r="R25" s="13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s="1" customFormat="1" ht="20.100000000000001" customHeight="1" x14ac:dyDescent="0.25">
      <c r="A26" s="26"/>
      <c r="B26" s="50" t="s">
        <v>23</v>
      </c>
      <c r="C26" s="51"/>
      <c r="D26" s="37">
        <v>115</v>
      </c>
      <c r="E26" s="26"/>
      <c r="F26" s="4"/>
      <c r="G26" s="5"/>
      <c r="H26" s="20">
        <f t="shared" si="2"/>
        <v>0</v>
      </c>
      <c r="I26" s="26"/>
      <c r="J26" s="40"/>
      <c r="K26" s="40"/>
      <c r="L26" s="40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s="1" customFormat="1" ht="20.100000000000001" customHeight="1" thickBot="1" x14ac:dyDescent="0.3">
      <c r="A27" s="26"/>
      <c r="B27" s="52" t="s">
        <v>28</v>
      </c>
      <c r="C27" s="53"/>
      <c r="D27" s="30">
        <v>130</v>
      </c>
      <c r="E27" s="26"/>
      <c r="F27" s="6"/>
      <c r="G27" s="7"/>
      <c r="H27" s="22">
        <f t="shared" si="2"/>
        <v>0</v>
      </c>
      <c r="I27" s="26"/>
      <c r="J27" s="40"/>
      <c r="K27" s="40"/>
      <c r="L27" s="40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s="1" customFormat="1" ht="6.95" customHeight="1" thickBot="1" x14ac:dyDescent="0.3">
      <c r="A28" s="26"/>
      <c r="B28" s="42"/>
      <c r="C28" s="42"/>
      <c r="D28" s="26"/>
      <c r="E28" s="26"/>
      <c r="F28" s="26"/>
      <c r="G28" s="26"/>
      <c r="H28" s="26"/>
      <c r="I28" s="26"/>
      <c r="J28" s="40"/>
      <c r="K28" s="40"/>
      <c r="L28" s="40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s="1" customFormat="1" ht="20.100000000000001" customHeight="1" thickBot="1" x14ac:dyDescent="0.3">
      <c r="A29" s="26"/>
      <c r="B29" s="48" t="s">
        <v>10</v>
      </c>
      <c r="C29" s="49"/>
      <c r="D29" s="31">
        <v>35</v>
      </c>
      <c r="E29" s="26"/>
      <c r="F29" s="8"/>
      <c r="G29" s="9"/>
      <c r="H29" s="28">
        <f t="shared" si="2"/>
        <v>0</v>
      </c>
      <c r="I29" s="26"/>
      <c r="J29" s="40"/>
      <c r="K29" s="40"/>
      <c r="L29" s="40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s="1" customFormat="1" ht="20.100000000000001" customHeight="1" x14ac:dyDescent="0.25">
      <c r="A30" s="26"/>
      <c r="B30" s="32"/>
      <c r="C30" s="32"/>
      <c r="D30" s="26"/>
      <c r="E30" s="26"/>
      <c r="F30" s="26"/>
      <c r="G30" s="26"/>
      <c r="H30" s="26"/>
      <c r="I30" s="26"/>
      <c r="J30" s="34"/>
      <c r="K30" s="34"/>
      <c r="L30" s="34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s="1" customFormat="1" ht="20.100000000000001" customHeight="1" thickBot="1" x14ac:dyDescent="0.3">
      <c r="A31" s="26"/>
      <c r="B31" s="32"/>
      <c r="C31" s="32"/>
      <c r="D31" s="26"/>
      <c r="E31" s="26"/>
      <c r="F31" s="26"/>
      <c r="G31" s="26"/>
      <c r="H31" s="26"/>
      <c r="I31" s="26"/>
      <c r="J31" s="34"/>
      <c r="K31" s="34"/>
      <c r="L31" s="34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1" customFormat="1" ht="20.100000000000001" customHeight="1" x14ac:dyDescent="0.25">
      <c r="A32" s="26"/>
      <c r="B32" s="45"/>
      <c r="C32" s="45"/>
      <c r="D32" s="55" t="s">
        <v>17</v>
      </c>
      <c r="E32" s="26"/>
      <c r="F32" s="26"/>
      <c r="G32" s="43" t="s">
        <v>6</v>
      </c>
      <c r="H32" s="47" t="s">
        <v>5</v>
      </c>
      <c r="I32" s="26"/>
      <c r="J32" s="34"/>
      <c r="K32" s="34"/>
      <c r="L32" s="34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1" customFormat="1" ht="20.100000000000001" customHeight="1" thickBot="1" x14ac:dyDescent="0.3">
      <c r="A33" s="26"/>
      <c r="B33" s="45"/>
      <c r="C33" s="45"/>
      <c r="D33" s="65"/>
      <c r="E33" s="26"/>
      <c r="F33" s="26"/>
      <c r="G33" s="44"/>
      <c r="H33" s="53"/>
      <c r="I33" s="26"/>
      <c r="J33" s="34"/>
      <c r="K33" s="34"/>
      <c r="L33" s="34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1" customFormat="1" ht="20.100000000000001" customHeight="1" thickBot="1" x14ac:dyDescent="0.3">
      <c r="A34" s="26"/>
      <c r="B34" s="48" t="s">
        <v>7</v>
      </c>
      <c r="C34" s="49"/>
      <c r="D34" s="39">
        <v>110</v>
      </c>
      <c r="E34" s="26"/>
      <c r="F34" s="26"/>
      <c r="G34" s="10"/>
      <c r="H34" s="25">
        <f>D34*G34</f>
        <v>0</v>
      </c>
      <c r="I34" s="26"/>
      <c r="J34" s="34"/>
      <c r="K34" s="34"/>
      <c r="L34" s="34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1" customFormat="1" ht="20.100000000000001" customHeight="1" thickBot="1" x14ac:dyDescent="0.3">
      <c r="A35" s="26"/>
      <c r="B35" s="58" t="s">
        <v>25</v>
      </c>
      <c r="C35" s="58"/>
      <c r="D35" s="58"/>
      <c r="E35" s="26"/>
      <c r="F35" s="26"/>
      <c r="G35" s="26"/>
      <c r="H35" s="26"/>
      <c r="I35" s="26"/>
      <c r="J35" s="34"/>
      <c r="K35" s="34"/>
      <c r="L35" s="34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1" customFormat="1" ht="20.100000000000001" customHeight="1" x14ac:dyDescent="0.25">
      <c r="A36" s="26"/>
      <c r="B36" s="59"/>
      <c r="C36" s="59"/>
      <c r="D36" s="59"/>
      <c r="E36" s="26"/>
      <c r="F36" s="46" t="s">
        <v>24</v>
      </c>
      <c r="G36" s="57"/>
      <c r="H36" s="23">
        <f>H13+H14+H15+H17+H19+H20+H21+H23+H25+H26+H27+H29</f>
        <v>0</v>
      </c>
      <c r="I36" s="26"/>
      <c r="J36" s="34"/>
      <c r="K36" s="34"/>
      <c r="L36" s="34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1" customFormat="1" ht="20.100000000000001" customHeight="1" x14ac:dyDescent="0.25">
      <c r="A37" s="26"/>
      <c r="B37" s="59"/>
      <c r="C37" s="59"/>
      <c r="D37" s="59"/>
      <c r="E37" s="26"/>
      <c r="F37" s="50" t="s">
        <v>16</v>
      </c>
      <c r="G37" s="64"/>
      <c r="H37" s="20">
        <f>E5+E6+E7+E8+E9</f>
        <v>30</v>
      </c>
      <c r="I37" s="26"/>
      <c r="J37" s="34"/>
      <c r="K37" s="34"/>
      <c r="L37" s="34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1" customFormat="1" ht="20.100000000000001" customHeight="1" thickBot="1" x14ac:dyDescent="0.3">
      <c r="A38" s="26"/>
      <c r="B38" s="59"/>
      <c r="C38" s="59"/>
      <c r="D38" s="59"/>
      <c r="E38" s="26"/>
      <c r="F38" s="52" t="s">
        <v>12</v>
      </c>
      <c r="G38" s="54"/>
      <c r="H38" s="24">
        <f>H5+H6+H7+H8+H9+H13+H14+H15+H17+H19+H20+H21+H23+H25+H26+H27+H29+H34</f>
        <v>22350</v>
      </c>
      <c r="I38" s="26"/>
      <c r="J38" s="34"/>
      <c r="K38" s="34"/>
      <c r="L38" s="34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1" customFormat="1" ht="20.100000000000001" customHeight="1" x14ac:dyDescent="0.25">
      <c r="A39" s="26"/>
      <c r="B39" s="42"/>
      <c r="C39" s="42"/>
      <c r="D39" s="26"/>
      <c r="E39" s="26"/>
      <c r="F39" s="26"/>
      <c r="G39" s="26"/>
      <c r="H39" s="26"/>
      <c r="I39" s="26"/>
      <c r="J39" s="34"/>
      <c r="K39" s="34"/>
      <c r="L39" s="34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1" customFormat="1" ht="20.100000000000001" customHeight="1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34"/>
      <c r="K40" s="34"/>
      <c r="L40" s="34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</row>
    <row r="41" spans="1:30" s="1" customFormat="1" ht="20.100000000000001" customHeight="1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34"/>
      <c r="K41" s="34"/>
      <c r="L41" s="34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</row>
    <row r="42" spans="1:30" s="1" customFormat="1" ht="20.100000000000001" customHeight="1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</row>
    <row r="43" spans="1:30" s="1" customFormat="1" ht="20.100000000000001" customHeight="1" x14ac:dyDescent="0.25">
      <c r="A43" s="33"/>
      <c r="B43" s="33"/>
      <c r="C43" s="33"/>
      <c r="D43" s="33"/>
      <c r="E43" s="33"/>
      <c r="F43" s="33"/>
      <c r="G43" s="33"/>
      <c r="H43" s="33"/>
      <c r="I43" s="33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</row>
    <row r="44" spans="1:30" s="1" customFormat="1" ht="20.100000000000001" customHeigh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</row>
    <row r="45" spans="1:30" s="1" customFormat="1" ht="20.100000000000001" customHeigh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</row>
    <row r="46" spans="1:30" s="1" customFormat="1" ht="20.100000000000001" customHeigh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</row>
    <row r="47" spans="1:30" s="1" customFormat="1" ht="20.100000000000001" customHeigh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</row>
    <row r="48" spans="1:30" s="1" customFormat="1" ht="20.100000000000001" customHeigh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</row>
    <row r="49" spans="1:30" s="1" customFormat="1" ht="20.100000000000001" customHeigh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</row>
    <row r="50" spans="1:30" s="1" customFormat="1" ht="20.100000000000001" customHeigh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</row>
    <row r="51" spans="1:30" s="1" customFormat="1" ht="20.100000000000001" customHeigh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</row>
    <row r="52" spans="1:30" s="1" customFormat="1" ht="20.100000000000001" customHeigh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</row>
    <row r="53" spans="1:30" s="1" customFormat="1" ht="20.100000000000001" customHeigh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</row>
    <row r="54" spans="1:30" s="1" customFormat="1" ht="20.100000000000001" customHeigh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</row>
    <row r="55" spans="1:30" s="1" customFormat="1" ht="20.100000000000001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</row>
    <row r="56" spans="1:30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  <row r="57" spans="1:30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</row>
    <row r="58" spans="1:30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</sheetData>
  <sheetProtection selectLockedCells="1"/>
  <protectedRanges>
    <protectedRange algorithmName="SHA-512" hashValue="Qp+VgC2l3Qpqexoouo3/Mg8Q3TLK68u4gpOzysdZL6cnMLsxG85ckUBE3lVGW1UplpsBS9LQlGTkLc/sMZDmig==" saltValue="KLRStkBlxKzmIeNXgozZ5A==" spinCount="100000" sqref="D5:D9 F5:F9 F13:G15 F17:G17 F19:G21 F23:G23 F25:G27 F29:G29 G34" name="Oblast1"/>
  </protectedRanges>
  <mergeCells count="51">
    <mergeCell ref="H3:H4"/>
    <mergeCell ref="B7:C7"/>
    <mergeCell ref="F11:F12"/>
    <mergeCell ref="B5:C5"/>
    <mergeCell ref="B6:C6"/>
    <mergeCell ref="H11:H12"/>
    <mergeCell ref="D3:D4"/>
    <mergeCell ref="F3:F4"/>
    <mergeCell ref="A1:I2"/>
    <mergeCell ref="G3:G4"/>
    <mergeCell ref="E3:E4"/>
    <mergeCell ref="F37:G37"/>
    <mergeCell ref="B20:C20"/>
    <mergeCell ref="B24:C24"/>
    <mergeCell ref="B14:C14"/>
    <mergeCell ref="B22:C22"/>
    <mergeCell ref="B23:C23"/>
    <mergeCell ref="D11:D12"/>
    <mergeCell ref="D32:D33"/>
    <mergeCell ref="B19:C19"/>
    <mergeCell ref="H32:H33"/>
    <mergeCell ref="B8:C8"/>
    <mergeCell ref="B9:C9"/>
    <mergeCell ref="B10:C10"/>
    <mergeCell ref="B21:C21"/>
    <mergeCell ref="F38:G38"/>
    <mergeCell ref="G11:G12"/>
    <mergeCell ref="F36:G36"/>
    <mergeCell ref="B35:D38"/>
    <mergeCell ref="B27:C27"/>
    <mergeCell ref="J25:L29"/>
    <mergeCell ref="B39:C39"/>
    <mergeCell ref="G32:G33"/>
    <mergeCell ref="B11:C11"/>
    <mergeCell ref="B13:C13"/>
    <mergeCell ref="B16:C16"/>
    <mergeCell ref="B17:C17"/>
    <mergeCell ref="B28:C28"/>
    <mergeCell ref="B29:C29"/>
    <mergeCell ref="B18:C18"/>
    <mergeCell ref="B32:C32"/>
    <mergeCell ref="B33:C33"/>
    <mergeCell ref="B34:C34"/>
    <mergeCell ref="B25:C25"/>
    <mergeCell ref="B26:C26"/>
    <mergeCell ref="B15:C15"/>
    <mergeCell ref="J17:L17"/>
    <mergeCell ref="J13:L15"/>
    <mergeCell ref="J19:L19"/>
    <mergeCell ref="J20:L20"/>
    <mergeCell ref="J21:L21"/>
  </mergeCells>
  <dataValidations count="4">
    <dataValidation type="list" allowBlank="1" showInputMessage="1" showErrorMessage="1" errorTitle="Vyber pouze z možností!" sqref="D6:D8" xr:uid="{00000000-0002-0000-0000-000000000000}">
      <formula1>$P$1:$P$2</formula1>
    </dataValidation>
    <dataValidation type="list" allowBlank="1" showInputMessage="1" showErrorMessage="1" errorTitle="Vyber pouze z možností!" sqref="D9" xr:uid="{00000000-0002-0000-0000-000001000000}">
      <formula1>$P$1:$P$4</formula1>
    </dataValidation>
    <dataValidation type="list" allowBlank="1" showInputMessage="1" showErrorMessage="1" errorTitle="Vyber pouze z možností!" sqref="D5 G29:G31 G25:G27 G23 G19:G21 G17 G13:G15" xr:uid="{00000000-0002-0000-0000-000002000000}">
      <formula1>$P$1:$P$22</formula1>
    </dataValidation>
    <dataValidation type="list" allowBlank="1" showInputMessage="1" showErrorMessage="1" errorTitle="Vyber pouze z možností!" sqref="F5:F9" xr:uid="{00000000-0002-0000-0000-000003000000}">
      <formula1>$P$1:$P$20</formula1>
    </dataValidation>
  </dataValidation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Lynx</dc:creator>
  <cp:lastModifiedBy>Milan Labašta</cp:lastModifiedBy>
  <dcterms:created xsi:type="dcterms:W3CDTF">2021-09-23T08:32:36Z</dcterms:created>
  <dcterms:modified xsi:type="dcterms:W3CDTF">2025-07-13T10:23:09Z</dcterms:modified>
</cp:coreProperties>
</file>